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<sst xmlns="http://schemas.openxmlformats.org/spreadsheetml/2006/main" count="124" uniqueCount="87">
  <si>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</si>
  <si>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</si>
  <si>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</si>
  <si>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</si>
  <si>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</si>
  <si>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</si>
  <si>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</si>
  <si>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</si>
  <si>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</si>
  <si>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</si>
  <si>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</si>
  <si>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</si>
  <si>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</si>
  <si>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</si>
  <si>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</si>
  <si>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</si>
  <si>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</si>
  <si>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</si>
  <si>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</si>
  <si>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</si>
  <si>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</si>
  <si>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</si>
  <si>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</si>
  <si>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</si>
  <si>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</si>
  <si>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</si>
  <si>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</si>
  <si>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</si>
  <si>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</si>
  <si>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</si>
  <si>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</si>
  <si>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</si>
  <si>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</si>
  <si>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</si>
  <si>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</si>
  <si>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</si>
  <si>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</si>
  <si>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</si>
  <si>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</si>
  <si>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</si>
  <si>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</si>
  <si>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</si>
  <si>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</si>
  <si>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</si>
  <si>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</si>
  <si>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</si>
  <si>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</si>
  <si>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</si>
  <si>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</si>
  <si>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</si>
  <si>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Лесного муниципального округа Тверской области округа</t>
  </si>
  <si>
    <t>______________Т.М.Шаркова
 "15"  июля  2022 г.</t>
  </si>
  <si>
    <t>870000О.99.0.АЭ25АА72000</t>
  </si>
  <si>
    <t>870000О.99.0.АЭ25АА80000</t>
  </si>
  <si>
    <t>5</t>
  </si>
  <si>
    <t>0</t>
  </si>
  <si>
    <t>6308,15</t>
  </si>
  <si>
    <t>2</t>
  </si>
  <si>
    <t>2523,26</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</si>
  <si>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</si>
  <si>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1</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</si>
  <si>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</si>
  <si>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</si>
  <si>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</si>
  <si>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</si>
  <si>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</si>
  <si>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.06.2022</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</si>
  <si>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</si>
  <si>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</si>
  <si>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</si>
  <si>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</si>
  <si>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</si>
  <si>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</si>
  <si>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</si>
  <si>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</si>
  <si>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t>
  </si>
  <si>
    <t>9</t>
  </si>
  <si>
    <t xml:space="preserve"> Государственная услуга 8  (Предоставление социального обслуживания в полустационарной форме (предоставление срочных социальных услуг)</t>
  </si>
  <si>
    <t>Государственная услуга 9  (Предоставление социального обслуживания в полустационарной форме  (предоставление срочных социальных услуг)</t>
  </si>
  <si>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</si>
  <si>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</si>
  <si>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</si>
  <si>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14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</si>
  <si>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</si>
  <si>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</si>
  <si>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</si>
  <si>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Исполняющий обязанности Министра социальной защиты населения Тверской области
_______________Т.В. Боброва
"22" июля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</si>
</sst>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44">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49" fillId="0" borderId="0" xfId="0" applyFont="1" applyFill="1" applyAlignment="1">
      <alignment/>
    </xf>
    <xf numFmtId="0" fontId="49" fillId="0" borderId="0" xfId="0" applyFont="1" applyFill="1" applyAlignment="1">
      <alignment wrapText="1"/>
    </xf>
    <xf numFmtId="2" fontId="49" fillId="0" borderId="0" xfId="0" applyNumberFormat="1" applyFont="1" applyFill="1" applyAlignment="1">
      <alignment/>
    </xf>
    <xf numFmtId="0" fontId="49"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top" wrapText="1"/>
    </xf>
    <xf numFmtId="3" fontId="3" fillId="0" borderId="10" xfId="0" applyNumberFormat="1"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horizontal="right"/>
    </xf>
    <xf numFmtId="2"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top" wrapText="1"/>
    </xf>
    <xf numFmtId="0" fontId="5" fillId="32"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8"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6677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1590675</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239625"/>
          <a:ext cx="1514475"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6677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tabSelected="1" view="pageBreakPreview" zoomScale="73" zoomScaleNormal="60" zoomScaleSheetLayoutView="73" workbookViewId="0" topLeftCell="A7">
      <selection activeCell="J5" sqref="J5"/>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3.8515625" style="10" customWidth="1"/>
    <col min="12" max="12" width="26.28125" style="10" customWidth="1"/>
    <col min="13" max="16384" width="9.140625" style="10" customWidth="1"/>
  </cols>
  <sheetData>
    <row r="1" spans="2:7" ht="12.75">
      <c r="B1" s="27" t="s">
        <v>16</v>
      </c>
      <c r="C1" s="11"/>
      <c r="F1" s="27" t="s">
        <v>22</v>
      </c>
      <c r="G1" s="28"/>
    </row>
    <row r="2" spans="2:7" ht="30" customHeight="1">
      <c r="B2" s="1" t="s">
        <v>17</v>
      </c>
      <c r="C2" s="13"/>
      <c r="F2" s="32" t="s">
        <v>86</v>
      </c>
      <c r="G2" s="28"/>
    </row>
    <row r="3" spans="2:7" ht="51">
      <c r="B3" s="2" t="s">
        <v>50</v>
      </c>
      <c r="C3" s="13"/>
      <c r="F3" s="32"/>
      <c r="G3" s="28"/>
    </row>
    <row r="4" spans="2:7" ht="72" customHeight="1">
      <c r="B4" s="2" t="s">
        <v>51</v>
      </c>
      <c r="C4" s="13"/>
      <c r="F4" s="32"/>
      <c r="G4" s="28"/>
    </row>
    <row r="5" spans="1:7" ht="12.75">
      <c r="A5" s="34" t="s">
        <v>4</v>
      </c>
      <c r="B5" s="34"/>
      <c r="C5" s="34"/>
      <c r="D5" s="34"/>
      <c r="E5" s="34"/>
      <c r="F5" s="34"/>
      <c r="G5" s="34"/>
    </row>
    <row r="6" spans="1:7" ht="12.75">
      <c r="A6" s="33" t="s">
        <v>18</v>
      </c>
      <c r="B6" s="33"/>
      <c r="C6" s="33"/>
      <c r="D6" s="33"/>
      <c r="E6" s="33"/>
      <c r="F6" s="33"/>
      <c r="G6" s="33"/>
    </row>
    <row r="7" spans="1:7" ht="12.75">
      <c r="A7" s="35" t="str">
        <f>B3</f>
        <v>"Комплексный центр социального обслуживания населения" Лесного муниципального округа Тверской области округа</v>
      </c>
      <c r="B7" s="36"/>
      <c r="C7" s="36"/>
      <c r="D7" s="36"/>
      <c r="E7" s="36"/>
      <c r="F7" s="36"/>
      <c r="G7" s="36"/>
    </row>
    <row r="8" spans="1:7" ht="12.75">
      <c r="A8" s="34" t="s">
        <v>2</v>
      </c>
      <c r="B8" s="34"/>
      <c r="C8" s="34"/>
      <c r="D8" s="34"/>
      <c r="E8" s="34"/>
      <c r="F8" s="34"/>
      <c r="G8" s="34"/>
    </row>
    <row r="9" spans="1:7" ht="12.75">
      <c r="A9" s="34"/>
      <c r="B9" s="34"/>
      <c r="C9" s="34"/>
      <c r="D9" s="34"/>
      <c r="E9" s="34"/>
      <c r="F9" s="34"/>
      <c r="G9" s="34"/>
    </row>
    <row r="10" spans="1:8" ht="12.75">
      <c r="A10" s="34" t="s">
        <v>66</v>
      </c>
      <c r="B10" s="34"/>
      <c r="C10" s="34"/>
      <c r="D10" s="34"/>
      <c r="E10" s="34"/>
      <c r="F10" s="34"/>
      <c r="G10" s="34"/>
      <c r="H10" s="10"/>
    </row>
    <row r="11" spans="1:7" ht="12.75">
      <c r="A11" s="34"/>
      <c r="B11" s="34"/>
      <c r="C11" s="34"/>
      <c r="D11" s="34"/>
      <c r="E11" s="34"/>
      <c r="F11" s="34"/>
      <c r="G11" s="34"/>
    </row>
    <row r="12" spans="1:7" ht="11.25" customHeight="1">
      <c r="A12" s="34"/>
      <c r="B12" s="34"/>
      <c r="C12" s="34"/>
      <c r="D12" s="34"/>
      <c r="E12" s="34"/>
      <c r="F12" s="34"/>
      <c r="G12" s="34"/>
    </row>
    <row r="13" spans="1:7" ht="12.75">
      <c r="A13" s="34" t="s">
        <v>5</v>
      </c>
      <c r="B13" s="34"/>
      <c r="C13" s="34"/>
      <c r="D13" s="34"/>
      <c r="E13" s="34"/>
      <c r="F13" s="34"/>
      <c r="G13" s="34"/>
    </row>
    <row r="14" spans="1:7" ht="12.75">
      <c r="A14" s="34" t="s">
        <v>1</v>
      </c>
      <c r="B14" s="34"/>
      <c r="C14" s="34"/>
      <c r="D14" s="34"/>
      <c r="E14" s="34"/>
      <c r="F14" s="34"/>
      <c r="G14" s="34"/>
    </row>
    <row r="15" spans="2:6" ht="12.75">
      <c r="B15" s="42"/>
      <c r="C15" s="42"/>
      <c r="D15" s="42"/>
      <c r="E15" s="42"/>
      <c r="F15" s="14"/>
    </row>
    <row r="16" spans="1:7" ht="178.5" customHeight="1">
      <c r="A16" s="3" t="s">
        <v>0</v>
      </c>
      <c r="B16" s="3" t="s">
        <v>13</v>
      </c>
      <c r="C16" s="3" t="s">
        <v>61</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8910000</v>
      </c>
      <c r="C18" s="5">
        <v>1712162.08</v>
      </c>
      <c r="D18" s="5">
        <v>0</v>
      </c>
      <c r="E18" s="5">
        <v>9910906.4</v>
      </c>
      <c r="F18" s="5">
        <f>E18/(B18+C18+D18)</f>
        <v>0.9330404041434096</v>
      </c>
      <c r="G18" s="5"/>
    </row>
    <row r="19" spans="1:7" ht="12.75">
      <c r="A19" s="6"/>
      <c r="B19" s="6"/>
      <c r="C19" s="6"/>
      <c r="D19" s="6"/>
      <c r="E19" s="6"/>
      <c r="F19" s="6"/>
      <c r="G19" s="6"/>
    </row>
    <row r="20" spans="1:7" ht="12.75">
      <c r="A20" s="34" t="s">
        <v>6</v>
      </c>
      <c r="B20" s="34"/>
      <c r="C20" s="34"/>
      <c r="D20" s="34"/>
      <c r="E20" s="34"/>
      <c r="F20" s="34"/>
      <c r="G20" s="34"/>
    </row>
    <row r="21" spans="1:7" ht="12.75">
      <c r="A21" s="34" t="s">
        <v>7</v>
      </c>
      <c r="B21" s="34"/>
      <c r="C21" s="34"/>
      <c r="D21" s="34"/>
      <c r="E21" s="34"/>
      <c r="F21" s="34"/>
      <c r="G21" s="34"/>
    </row>
    <row r="22" spans="6:11" ht="14.25" customHeight="1">
      <c r="F22" s="16"/>
      <c r="G22" s="14"/>
      <c r="H22" s="17"/>
      <c r="I22" s="14"/>
      <c r="J22" s="14"/>
      <c r="K22" s="14"/>
    </row>
    <row r="23" spans="1:12" ht="114.75" customHeight="1">
      <c r="A23" s="43" t="s">
        <v>0</v>
      </c>
      <c r="B23" s="37" t="s">
        <v>24</v>
      </c>
      <c r="C23" s="37" t="s">
        <v>25</v>
      </c>
      <c r="D23" s="37" t="s">
        <v>26</v>
      </c>
      <c r="E23" s="37" t="s">
        <v>27</v>
      </c>
      <c r="F23" s="37" t="s">
        <v>8</v>
      </c>
      <c r="G23" s="37" t="s">
        <v>9</v>
      </c>
      <c r="H23" s="37" t="s">
        <v>39</v>
      </c>
      <c r="I23" s="37" t="s">
        <v>28</v>
      </c>
      <c r="J23" s="37" t="s">
        <v>19</v>
      </c>
      <c r="K23" s="37" t="s">
        <v>29</v>
      </c>
      <c r="L23" s="37" t="s">
        <v>10</v>
      </c>
    </row>
    <row r="24" spans="1:12" ht="97.5" customHeight="1">
      <c r="A24" s="43"/>
      <c r="B24" s="38"/>
      <c r="C24" s="38"/>
      <c r="D24" s="38"/>
      <c r="E24" s="38"/>
      <c r="F24" s="38"/>
      <c r="G24" s="38"/>
      <c r="H24" s="38"/>
      <c r="I24" s="38"/>
      <c r="J24" s="38"/>
      <c r="K24" s="38"/>
      <c r="L24" s="38"/>
    </row>
    <row r="25" spans="1:12" ht="12.75">
      <c r="A25" s="3">
        <v>1</v>
      </c>
      <c r="B25" s="3">
        <v>2</v>
      </c>
      <c r="C25" s="3">
        <v>3</v>
      </c>
      <c r="D25" s="3">
        <v>4</v>
      </c>
      <c r="E25" s="3">
        <v>5</v>
      </c>
      <c r="F25" s="3">
        <v>6</v>
      </c>
      <c r="G25" s="3">
        <v>7</v>
      </c>
      <c r="H25" s="7">
        <v>8</v>
      </c>
      <c r="I25" s="3">
        <v>9</v>
      </c>
      <c r="J25" s="3">
        <v>10</v>
      </c>
      <c r="K25" s="3">
        <v>11</v>
      </c>
      <c r="L25" s="3">
        <v>12</v>
      </c>
    </row>
    <row r="26" spans="1:12" ht="165.75">
      <c r="A26" s="3">
        <v>1</v>
      </c>
      <c r="B26" s="19" t="s">
        <v>40</v>
      </c>
      <c r="C26" s="18" t="s">
        <v>62</v>
      </c>
      <c r="D26" s="5" t="s">
        <v>20</v>
      </c>
      <c r="E26" s="5" t="s">
        <v>30</v>
      </c>
      <c r="F26" s="20">
        <v>27</v>
      </c>
      <c r="G26" s="3">
        <v>24</v>
      </c>
      <c r="H26" s="29">
        <f aca="true" t="shared" si="0" ref="H26:H45">ROUND(G26/F26,2)</f>
        <v>0.89</v>
      </c>
      <c r="I26" s="5">
        <v>6068813.49</v>
      </c>
      <c r="J26" s="21">
        <f aca="true" t="shared" si="1" ref="J26:J37">I26/SUM($I$26:$I$45)</f>
        <v>0.35599146388943625</v>
      </c>
      <c r="K26" s="39">
        <f>SUM(H26*J26,H27*J27,H28*J28,H29*J29,H30*J30,H31*J31,H32*J32,H33*J33,H34*J34,H35*J35,H36*J36,H37*J37,H38*J38,H39*J39,H40*J40,H41*J41,H42*J42,H43*J43,H44*J44,H45*J45)</f>
        <v>0.7026532680172803</v>
      </c>
      <c r="L26" s="3"/>
    </row>
    <row r="27" spans="1:12" ht="63.75">
      <c r="A27" s="3">
        <v>2</v>
      </c>
      <c r="B27" s="22" t="s">
        <v>31</v>
      </c>
      <c r="C27" s="18" t="s">
        <v>67</v>
      </c>
      <c r="D27" s="5" t="s">
        <v>20</v>
      </c>
      <c r="E27" s="5" t="s">
        <v>30</v>
      </c>
      <c r="F27" s="23">
        <v>60</v>
      </c>
      <c r="G27" s="18">
        <v>59</v>
      </c>
      <c r="H27" s="29">
        <f t="shared" si="0"/>
        <v>0.98</v>
      </c>
      <c r="I27" s="5">
        <v>3411499.2</v>
      </c>
      <c r="J27" s="21">
        <f t="shared" si="1"/>
        <v>0.20011565625913488</v>
      </c>
      <c r="K27" s="40"/>
      <c r="L27" s="18"/>
    </row>
    <row r="28" spans="1:12" ht="63.75">
      <c r="A28" s="3">
        <v>3</v>
      </c>
      <c r="B28" s="22" t="s">
        <v>32</v>
      </c>
      <c r="C28" s="18" t="s">
        <v>68</v>
      </c>
      <c r="D28" s="5" t="s">
        <v>20</v>
      </c>
      <c r="E28" s="5" t="s">
        <v>30</v>
      </c>
      <c r="F28" s="23">
        <v>60</v>
      </c>
      <c r="G28" s="18">
        <v>17</v>
      </c>
      <c r="H28" s="29">
        <f t="shared" si="0"/>
        <v>0.28</v>
      </c>
      <c r="I28" s="5">
        <v>2646503.4</v>
      </c>
      <c r="J28" s="21">
        <f t="shared" si="1"/>
        <v>0.15524164997108358</v>
      </c>
      <c r="K28" s="40"/>
      <c r="L28" s="18"/>
    </row>
    <row r="29" spans="1:12" ht="63.75">
      <c r="A29" s="3">
        <v>4</v>
      </c>
      <c r="B29" s="22" t="s">
        <v>33</v>
      </c>
      <c r="C29" s="18" t="s">
        <v>69</v>
      </c>
      <c r="D29" s="5" t="s">
        <v>20</v>
      </c>
      <c r="E29" s="5" t="s">
        <v>30</v>
      </c>
      <c r="F29" s="23">
        <v>38</v>
      </c>
      <c r="G29" s="18">
        <v>59</v>
      </c>
      <c r="H29" s="29">
        <f t="shared" si="0"/>
        <v>1.55</v>
      </c>
      <c r="I29" s="5">
        <v>357155.92</v>
      </c>
      <c r="J29" s="21">
        <f t="shared" si="1"/>
        <v>0.020950464041625767</v>
      </c>
      <c r="K29" s="40"/>
      <c r="L29" s="18"/>
    </row>
    <row r="30" spans="1:12" ht="63.75">
      <c r="A30" s="3">
        <v>5</v>
      </c>
      <c r="B30" s="22" t="s">
        <v>41</v>
      </c>
      <c r="C30" s="18" t="s">
        <v>70</v>
      </c>
      <c r="D30" s="5" t="s">
        <v>20</v>
      </c>
      <c r="E30" s="5" t="s">
        <v>30</v>
      </c>
      <c r="F30" s="23">
        <v>23</v>
      </c>
      <c r="G30" s="18">
        <v>0</v>
      </c>
      <c r="H30" s="29">
        <f t="shared" si="0"/>
        <v>0</v>
      </c>
      <c r="I30" s="5">
        <v>100952.75</v>
      </c>
      <c r="J30" s="21">
        <f t="shared" si="1"/>
        <v>0.005921802888716602</v>
      </c>
      <c r="K30" s="40"/>
      <c r="L30" s="18"/>
    </row>
    <row r="31" spans="1:12" ht="63.75">
      <c r="A31" s="3">
        <v>6</v>
      </c>
      <c r="B31" s="24" t="s">
        <v>42</v>
      </c>
      <c r="C31" s="18" t="s">
        <v>71</v>
      </c>
      <c r="D31" s="5" t="s">
        <v>20</v>
      </c>
      <c r="E31" s="5" t="s">
        <v>30</v>
      </c>
      <c r="F31" s="23">
        <v>3</v>
      </c>
      <c r="G31" s="18">
        <v>3</v>
      </c>
      <c r="H31" s="29">
        <f t="shared" si="0"/>
        <v>1</v>
      </c>
      <c r="I31" s="5">
        <v>34469.31</v>
      </c>
      <c r="J31" s="21">
        <f t="shared" si="1"/>
        <v>0.0020219405566472243</v>
      </c>
      <c r="K31" s="40"/>
      <c r="L31" s="18"/>
    </row>
    <row r="32" spans="1:12" ht="89.25">
      <c r="A32" s="3">
        <v>7</v>
      </c>
      <c r="B32" s="24" t="s">
        <v>43</v>
      </c>
      <c r="C32" s="18" t="s">
        <v>72</v>
      </c>
      <c r="D32" s="5" t="s">
        <v>20</v>
      </c>
      <c r="E32" s="5" t="s">
        <v>30</v>
      </c>
      <c r="F32" s="23">
        <v>3</v>
      </c>
      <c r="G32" s="18">
        <v>0</v>
      </c>
      <c r="H32" s="29">
        <f t="shared" si="0"/>
        <v>0</v>
      </c>
      <c r="I32" s="5">
        <v>34469.31</v>
      </c>
      <c r="J32" s="21">
        <f t="shared" si="1"/>
        <v>0.0020219405566472243</v>
      </c>
      <c r="K32" s="40"/>
      <c r="L32" s="18"/>
    </row>
    <row r="33" spans="1:13" ht="51">
      <c r="A33" s="24" t="s">
        <v>75</v>
      </c>
      <c r="B33" s="24" t="s">
        <v>52</v>
      </c>
      <c r="C33" s="31" t="s">
        <v>77</v>
      </c>
      <c r="D33" s="5" t="s">
        <v>74</v>
      </c>
      <c r="E33" s="24" t="s">
        <v>30</v>
      </c>
      <c r="F33" s="24" t="s">
        <v>54</v>
      </c>
      <c r="G33" s="24" t="s">
        <v>57</v>
      </c>
      <c r="H33" s="24" t="s">
        <v>55</v>
      </c>
      <c r="I33" s="24" t="s">
        <v>56</v>
      </c>
      <c r="J33" s="21">
        <f t="shared" si="1"/>
        <v>0.0003700307410393242</v>
      </c>
      <c r="K33" s="40"/>
      <c r="L33" s="24"/>
      <c r="M33" s="24"/>
    </row>
    <row r="34" spans="1:13" ht="51">
      <c r="A34" s="24" t="s">
        <v>76</v>
      </c>
      <c r="B34" s="24" t="s">
        <v>53</v>
      </c>
      <c r="C34" s="31" t="s">
        <v>78</v>
      </c>
      <c r="D34" s="25" t="s">
        <v>59</v>
      </c>
      <c r="E34" s="24" t="s">
        <v>30</v>
      </c>
      <c r="F34" s="24" t="s">
        <v>57</v>
      </c>
      <c r="G34" s="24" t="s">
        <v>60</v>
      </c>
      <c r="H34" s="24" t="s">
        <v>55</v>
      </c>
      <c r="I34" s="24" t="s">
        <v>58</v>
      </c>
      <c r="J34" s="21">
        <f t="shared" si="1"/>
        <v>0.00014801229641572968</v>
      </c>
      <c r="K34" s="40"/>
      <c r="L34" s="24"/>
      <c r="M34" s="24"/>
    </row>
    <row r="35" spans="1:12" ht="63.75">
      <c r="A35" s="3">
        <v>10</v>
      </c>
      <c r="B35" s="22" t="s">
        <v>34</v>
      </c>
      <c r="C35" s="18" t="s">
        <v>73</v>
      </c>
      <c r="D35" s="5" t="s">
        <v>20</v>
      </c>
      <c r="E35" s="5" t="s">
        <v>30</v>
      </c>
      <c r="F35" s="23">
        <v>1400</v>
      </c>
      <c r="G35" s="18">
        <v>379</v>
      </c>
      <c r="H35" s="29">
        <f t="shared" si="0"/>
        <v>0.27</v>
      </c>
      <c r="I35" s="5">
        <v>1766282</v>
      </c>
      <c r="J35" s="21">
        <f t="shared" si="1"/>
        <v>0.10360860749101078</v>
      </c>
      <c r="K35" s="40"/>
      <c r="L35" s="18"/>
    </row>
    <row r="36" spans="1:12" ht="51">
      <c r="A36" s="3">
        <v>11</v>
      </c>
      <c r="B36" s="22" t="s">
        <v>35</v>
      </c>
      <c r="C36" s="18" t="s">
        <v>79</v>
      </c>
      <c r="D36" s="18" t="s">
        <v>21</v>
      </c>
      <c r="E36" s="5" t="s">
        <v>30</v>
      </c>
      <c r="F36" s="23">
        <v>5</v>
      </c>
      <c r="G36" s="18">
        <v>1</v>
      </c>
      <c r="H36" s="29">
        <f t="shared" si="0"/>
        <v>0.2</v>
      </c>
      <c r="I36" s="5">
        <v>6308.15</v>
      </c>
      <c r="J36" s="21">
        <f t="shared" si="1"/>
        <v>0.0003700307410393242</v>
      </c>
      <c r="K36" s="40"/>
      <c r="L36" s="18"/>
    </row>
    <row r="37" spans="1:12" ht="63.75">
      <c r="A37" s="3">
        <v>12</v>
      </c>
      <c r="B37" s="22" t="s">
        <v>36</v>
      </c>
      <c r="C37" s="18" t="s">
        <v>80</v>
      </c>
      <c r="D37" s="5" t="s">
        <v>20</v>
      </c>
      <c r="E37" s="5" t="s">
        <v>30</v>
      </c>
      <c r="F37" s="23">
        <v>14</v>
      </c>
      <c r="G37" s="18">
        <v>13</v>
      </c>
      <c r="H37" s="29">
        <f t="shared" si="0"/>
        <v>0.93</v>
      </c>
      <c r="I37" s="5">
        <v>808845.8</v>
      </c>
      <c r="J37" s="21">
        <f t="shared" si="1"/>
        <v>0.047446210182152455</v>
      </c>
      <c r="K37" s="40"/>
      <c r="L37" s="18"/>
    </row>
    <row r="38" spans="1:12" ht="63.75">
      <c r="A38" s="3">
        <v>13</v>
      </c>
      <c r="B38" s="22" t="s">
        <v>37</v>
      </c>
      <c r="C38" s="18" t="s">
        <v>81</v>
      </c>
      <c r="D38" s="5" t="s">
        <v>20</v>
      </c>
      <c r="E38" s="5" t="s">
        <v>30</v>
      </c>
      <c r="F38" s="23">
        <v>14</v>
      </c>
      <c r="G38" s="18">
        <v>0</v>
      </c>
      <c r="H38" s="29">
        <f t="shared" si="0"/>
        <v>0</v>
      </c>
      <c r="I38" s="5">
        <v>627469.9199999999</v>
      </c>
      <c r="J38" s="21">
        <f>I38/SUM($I$26:$I$44)</f>
        <v>0.037624589901017066</v>
      </c>
      <c r="K38" s="40"/>
      <c r="L38" s="18"/>
    </row>
    <row r="39" spans="1:12" ht="63.75">
      <c r="A39" s="3">
        <v>14</v>
      </c>
      <c r="B39" s="22" t="s">
        <v>38</v>
      </c>
      <c r="C39" s="18" t="s">
        <v>82</v>
      </c>
      <c r="D39" s="5" t="s">
        <v>20</v>
      </c>
      <c r="E39" s="5" t="s">
        <v>30</v>
      </c>
      <c r="F39" s="23">
        <v>14</v>
      </c>
      <c r="G39" s="18">
        <v>13</v>
      </c>
      <c r="H39" s="29">
        <f t="shared" si="0"/>
        <v>0.93</v>
      </c>
      <c r="I39" s="5">
        <v>133940.94</v>
      </c>
      <c r="J39" s="21">
        <f aca="true" t="shared" si="2" ref="J39:J45">I39/SUM($I$26:$I$45)</f>
        <v>0.007856862199488545</v>
      </c>
      <c r="K39" s="40"/>
      <c r="L39" s="18"/>
    </row>
    <row r="40" spans="1:12" ht="63.75">
      <c r="A40" s="3">
        <v>15</v>
      </c>
      <c r="B40" s="22" t="s">
        <v>44</v>
      </c>
      <c r="C40" s="18" t="s">
        <v>83</v>
      </c>
      <c r="D40" s="5" t="s">
        <v>20</v>
      </c>
      <c r="E40" s="5" t="s">
        <v>30</v>
      </c>
      <c r="F40" s="23">
        <v>14</v>
      </c>
      <c r="G40" s="18">
        <v>0</v>
      </c>
      <c r="H40" s="29">
        <f t="shared" si="0"/>
        <v>0</v>
      </c>
      <c r="I40" s="5">
        <v>62747.72</v>
      </c>
      <c r="J40" s="21">
        <f t="shared" si="2"/>
        <v>0.0036807281580380972</v>
      </c>
      <c r="K40" s="40"/>
      <c r="L40" s="18"/>
    </row>
    <row r="41" spans="1:12" ht="63.75">
      <c r="A41" s="3">
        <v>16</v>
      </c>
      <c r="B41" s="22" t="s">
        <v>45</v>
      </c>
      <c r="C41" s="18" t="s">
        <v>84</v>
      </c>
      <c r="D41" s="5" t="s">
        <v>20</v>
      </c>
      <c r="E41" s="5" t="s">
        <v>30</v>
      </c>
      <c r="F41" s="23">
        <v>4</v>
      </c>
      <c r="G41" s="18">
        <v>7</v>
      </c>
      <c r="H41" s="29">
        <f t="shared" si="0"/>
        <v>1.75</v>
      </c>
      <c r="I41" s="5">
        <v>47380.88</v>
      </c>
      <c r="J41" s="21">
        <f t="shared" si="2"/>
        <v>0.0027793223270682044</v>
      </c>
      <c r="K41" s="40"/>
      <c r="L41" s="18"/>
    </row>
    <row r="42" spans="1:12" ht="95.25" customHeight="1">
      <c r="A42" s="3">
        <v>17</v>
      </c>
      <c r="B42" s="22" t="s">
        <v>46</v>
      </c>
      <c r="C42" s="18" t="s">
        <v>85</v>
      </c>
      <c r="D42" s="5" t="s">
        <v>20</v>
      </c>
      <c r="E42" s="5" t="s">
        <v>30</v>
      </c>
      <c r="F42" s="23">
        <v>4</v>
      </c>
      <c r="G42" s="18">
        <v>0</v>
      </c>
      <c r="H42" s="29">
        <f t="shared" si="0"/>
        <v>0</v>
      </c>
      <c r="I42" s="5">
        <v>47380.88</v>
      </c>
      <c r="J42" s="21">
        <f t="shared" si="2"/>
        <v>0.0027793223270682044</v>
      </c>
      <c r="K42" s="40"/>
      <c r="L42" s="18"/>
    </row>
    <row r="43" spans="1:12" ht="291" customHeight="1">
      <c r="A43" s="3">
        <v>18</v>
      </c>
      <c r="B43" s="22" t="s">
        <v>47</v>
      </c>
      <c r="C43" s="18" t="s">
        <v>63</v>
      </c>
      <c r="D43" s="5" t="s">
        <v>23</v>
      </c>
      <c r="E43" s="5" t="s">
        <v>30</v>
      </c>
      <c r="F43" s="23">
        <v>25</v>
      </c>
      <c r="G43" s="18">
        <v>0</v>
      </c>
      <c r="H43" s="29">
        <f t="shared" si="0"/>
        <v>0</v>
      </c>
      <c r="I43" s="30">
        <v>185257.25</v>
      </c>
      <c r="J43" s="21">
        <f t="shared" si="2"/>
        <v>0.010867033520193296</v>
      </c>
      <c r="K43" s="40"/>
      <c r="L43" s="18"/>
    </row>
    <row r="44" spans="1:12" ht="409.5">
      <c r="A44" s="3">
        <v>19</v>
      </c>
      <c r="B44" s="22" t="s">
        <v>48</v>
      </c>
      <c r="C44" s="18" t="s">
        <v>64</v>
      </c>
      <c r="D44" s="5" t="s">
        <v>23</v>
      </c>
      <c r="E44" s="5" t="s">
        <v>30</v>
      </c>
      <c r="F44" s="23">
        <v>45</v>
      </c>
      <c r="G44" s="18">
        <v>15</v>
      </c>
      <c r="H44" s="29">
        <f t="shared" si="0"/>
        <v>0.33</v>
      </c>
      <c r="I44" s="30">
        <v>337646.25</v>
      </c>
      <c r="J44" s="21">
        <f t="shared" si="2"/>
        <v>0.019806043308521343</v>
      </c>
      <c r="K44" s="40"/>
      <c r="L44" s="18"/>
    </row>
    <row r="45" spans="1:12" ht="409.5">
      <c r="A45" s="3">
        <v>20</v>
      </c>
      <c r="B45" s="22" t="s">
        <v>49</v>
      </c>
      <c r="C45" s="18" t="s">
        <v>65</v>
      </c>
      <c r="D45" s="5" t="s">
        <v>23</v>
      </c>
      <c r="E45" s="5" t="s">
        <v>30</v>
      </c>
      <c r="F45" s="23">
        <v>50</v>
      </c>
      <c r="G45" s="18">
        <v>48</v>
      </c>
      <c r="H45" s="29">
        <f t="shared" si="0"/>
        <v>0.96</v>
      </c>
      <c r="I45" s="30">
        <v>370514.5</v>
      </c>
      <c r="J45" s="21">
        <f t="shared" si="2"/>
        <v>0.021734067040386593</v>
      </c>
      <c r="K45" s="41"/>
      <c r="L45" s="18"/>
    </row>
    <row r="46" spans="1:12" ht="12.75">
      <c r="A46" s="3"/>
      <c r="B46" s="8"/>
      <c r="C46" s="8"/>
      <c r="D46" s="3"/>
      <c r="E46" s="8"/>
      <c r="F46" s="26">
        <f>F26+F27+F28+F29+F30+F31+F32+F33+F34+F35+F36+F37+F38+F39+F40+F41+F42+F43+F44+F45</f>
        <v>1810</v>
      </c>
      <c r="G46" s="26">
        <f>G26+G27+G28+G29+G30+G31+G32+G33+G34+G35+G36+G37+G38+G39+G40+G41+G42+G43+G44+G45</f>
        <v>641</v>
      </c>
      <c r="H46" s="26">
        <f>H26+H27+H28+H29+H30+H31+H32+H33+H34+H35+H36+H37+H38+H39+H40+H41+H42+H43+H44+H45</f>
        <v>10.07</v>
      </c>
      <c r="I46" s="26">
        <f>I26+I27+I28+I29+I30+I31+I32+I33+I34+I35+I36+I37+I38+I39+I40+I41+I42+I43+I44+I45</f>
        <v>17056469.080000006</v>
      </c>
      <c r="J46" s="26">
        <f>SUM(J26:J45)</f>
        <v>1.0013357783967303</v>
      </c>
      <c r="K46" s="9"/>
      <c r="L46" s="9"/>
    </row>
    <row r="47" spans="6:7" ht="12.75">
      <c r="F47" s="12">
        <f>F33+F34+F35+F36</f>
        <v>1412</v>
      </c>
      <c r="G47" s="12">
        <f>G33+G34+G35+G36</f>
        <v>383</v>
      </c>
    </row>
  </sheetData>
  <sheetProtection/>
  <mergeCells count="27">
    <mergeCell ref="K26:K45"/>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2022-07-27T07:09:52Z</cp:lastPrinted>
  <dcterms:created xsi:type="dcterms:W3CDTF">2016-02-04T06:52:46Z</dcterms:created>
  <dcterms:modified xsi:type="dcterms:W3CDTF">2022-07-27T07:10:05Z</dcterms:modified>
  <cp:category/>
  <cp:version/>
  <cp:contentType/>
  <cp:contentStatus/>
</cp:coreProperties>
</file>